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8013653-5F73-4D90-AE9E-19B29AACF4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 вариант-правильный-12.03.22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D45" i="1"/>
  <c r="D44" i="1"/>
  <c r="D43" i="1"/>
  <c r="D42" i="1"/>
  <c r="D41" i="1"/>
  <c r="D40" i="1"/>
  <c r="D35" i="1"/>
  <c r="D34" i="1"/>
  <c r="D33" i="1"/>
  <c r="D32" i="1"/>
  <c r="D31" i="1"/>
  <c r="D30" i="1"/>
  <c r="D29" i="1"/>
  <c r="F29" i="1" s="1"/>
  <c r="F22" i="1"/>
  <c r="D27" i="1"/>
  <c r="F27" i="1" s="1"/>
  <c r="D26" i="1"/>
  <c r="F26" i="1" s="1"/>
  <c r="D25" i="1"/>
  <c r="F25" i="1" s="1"/>
  <c r="D24" i="1"/>
  <c r="F24" i="1" s="1"/>
  <c r="D23" i="1"/>
  <c r="F23" i="1" s="1"/>
  <c r="D22" i="1"/>
  <c r="F21" i="1"/>
  <c r="F20" i="1"/>
  <c r="F19" i="1"/>
  <c r="F18" i="1"/>
  <c r="F17" i="1"/>
  <c r="F16" i="1"/>
  <c r="F15" i="1"/>
  <c r="F14" i="1"/>
  <c r="F13" i="1"/>
  <c r="K19" i="1" l="1"/>
  <c r="K18" i="1"/>
  <c r="K17" i="1"/>
  <c r="K16" i="1"/>
  <c r="K15" i="1"/>
  <c r="K14" i="1"/>
  <c r="K13" i="1"/>
  <c r="K12" i="1"/>
  <c r="K26" i="1"/>
  <c r="L30" i="1"/>
  <c r="L29" i="1"/>
  <c r="L28" i="1"/>
  <c r="L24" i="1"/>
  <c r="K30" i="1"/>
  <c r="K24" i="1"/>
  <c r="K29" i="1"/>
  <c r="K28" i="1"/>
  <c r="K27" i="1"/>
  <c r="K25" i="1"/>
  <c r="K23" i="1"/>
  <c r="M38" i="1"/>
  <c r="M37" i="1"/>
  <c r="M36" i="1"/>
  <c r="M35" i="1"/>
  <c r="M34" i="1"/>
  <c r="M33" i="1"/>
  <c r="G33" i="1"/>
  <c r="F39" i="1"/>
  <c r="G36" i="1"/>
  <c r="G34" i="1"/>
  <c r="G39" i="1"/>
  <c r="F38" i="1"/>
  <c r="G38" i="1"/>
  <c r="F37" i="1"/>
  <c r="G37" i="1"/>
  <c r="F36" i="1"/>
  <c r="F35" i="1"/>
  <c r="G35" i="1"/>
  <c r="F34" i="1"/>
  <c r="F33" i="1"/>
  <c r="F32" i="1"/>
  <c r="G32" i="1"/>
  <c r="F31" i="1"/>
  <c r="G31" i="1"/>
  <c r="F30" i="1"/>
  <c r="G30" i="1"/>
  <c r="G29" i="1"/>
</calcChain>
</file>

<file path=xl/sharedStrings.xml><?xml version="1.0" encoding="utf-8"?>
<sst xmlns="http://schemas.openxmlformats.org/spreadsheetml/2006/main" count="87" uniqueCount="48">
  <si>
    <t>Рост</t>
  </si>
  <si>
    <t>Отпускные цены</t>
  </si>
  <si>
    <t xml:space="preserve">Отпускные цены </t>
  </si>
  <si>
    <t>Оптовая</t>
  </si>
  <si>
    <t>розница</t>
  </si>
  <si>
    <t xml:space="preserve">Оптовая </t>
  </si>
  <si>
    <t>Розница</t>
  </si>
  <si>
    <t>белые</t>
  </si>
  <si>
    <t>синие</t>
  </si>
  <si>
    <t>Дзюдо стандарт</t>
  </si>
  <si>
    <t>100 - 110</t>
  </si>
  <si>
    <t>Кимоно Айкидо</t>
  </si>
  <si>
    <t>120-130</t>
  </si>
  <si>
    <t>120 - 130</t>
  </si>
  <si>
    <t>140-145</t>
  </si>
  <si>
    <t>140 - 145</t>
  </si>
  <si>
    <t>150 - 155</t>
  </si>
  <si>
    <t>160 - 165</t>
  </si>
  <si>
    <t>170 - 175</t>
  </si>
  <si>
    <t>180 - 185</t>
  </si>
  <si>
    <t>190 - 195</t>
  </si>
  <si>
    <t>Наименование</t>
  </si>
  <si>
    <t>Дзюдо мастер</t>
  </si>
  <si>
    <t>Канат-шторка 3м</t>
  </si>
  <si>
    <t>Канат-шторка 4м</t>
  </si>
  <si>
    <t>Канат-шторка 5м</t>
  </si>
  <si>
    <t>Канат-шторка 6м</t>
  </si>
  <si>
    <t>Канат-шторка 7м</t>
  </si>
  <si>
    <t>Канат-шторка 8м</t>
  </si>
  <si>
    <t>Самбо Куртка</t>
  </si>
  <si>
    <t>красный</t>
  </si>
  <si>
    <t>синий</t>
  </si>
  <si>
    <t>Пояс чёрный</t>
  </si>
  <si>
    <t>Пояс коричн.оранж.желт.зел</t>
  </si>
  <si>
    <t xml:space="preserve"> Сувенирки</t>
  </si>
  <si>
    <t xml:space="preserve">         синие</t>
  </si>
  <si>
    <t>Самбо шорты</t>
  </si>
  <si>
    <t>130 - 145</t>
  </si>
  <si>
    <t>150 - 165</t>
  </si>
  <si>
    <t>170 - 185</t>
  </si>
  <si>
    <t>Карате белый</t>
  </si>
  <si>
    <t>БЖЖ Джиу-Джитсу</t>
  </si>
  <si>
    <t>150-155</t>
  </si>
  <si>
    <t>160-165</t>
  </si>
  <si>
    <t>170-175</t>
  </si>
  <si>
    <t>180-185</t>
  </si>
  <si>
    <t>190-195</t>
  </si>
  <si>
    <t xml:space="preserve">Наименование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</si>
</sst>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charset val="1"/>
    </font>
    <font>
      <sz val="14"/>
      <color rgb="FF000000"/>
      <name val="Calibri"/>
      <family val="2"/>
      <charset val="204"/>
    </font>
    <font>
      <b/>
      <sz val="22"/>
      <color rgb="FF000000"/>
      <name val="Century Gothic"/>
      <family val="2"/>
      <charset val="204"/>
    </font>
    <font>
      <b/>
      <sz val="14"/>
      <color rgb="FF000000"/>
      <name val="Century Gothic"/>
      <family val="2"/>
      <charset val="204"/>
    </font>
    <font>
      <b/>
      <sz val="18"/>
      <color rgb="FF000000"/>
      <name val="Century Gothic"/>
      <family val="2"/>
      <charset val="204"/>
    </font>
    <font>
      <b/>
      <sz val="16"/>
      <color rgb="FF000000"/>
      <name val="Century Gothic"/>
      <family val="2"/>
      <charset val="204"/>
    </font>
    <font>
      <sz val="13"/>
      <color rgb="FF000000"/>
      <name val="Century Gothic"/>
      <family val="2"/>
      <charset val="204"/>
    </font>
    <font>
      <b/>
      <u/>
      <sz val="14"/>
      <color rgb="FF000000"/>
      <name val="Century Gothic"/>
      <family val="2"/>
      <charset val="204"/>
    </font>
    <font>
      <b/>
      <sz val="12"/>
      <color rgb="FF000000"/>
      <name val="Century Gothic"/>
      <family val="2"/>
      <charset val="204"/>
    </font>
    <font>
      <b/>
      <sz val="14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u/>
      <sz val="18"/>
      <color rgb="FF0000FF"/>
      <name val="Calibri"/>
      <family val="2"/>
      <charset val="204"/>
    </font>
    <font>
      <b/>
      <sz val="11"/>
      <color rgb="FF000000"/>
      <name val="Century Gothic"/>
      <family val="2"/>
      <charset val="204"/>
    </font>
    <font>
      <b/>
      <sz val="13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3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u/>
      <sz val="16"/>
      <color rgb="FF0000FF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i/>
      <sz val="16"/>
      <color rgb="FF000000"/>
      <name val="Century Gothic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9" fillId="0" borderId="0" xfId="0" applyFont="1" applyAlignment="1">
      <alignment horizontal="right" vertical="top"/>
    </xf>
    <xf numFmtId="0" fontId="1" fillId="0" borderId="28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0" xfId="0" applyFont="1" applyBorder="1"/>
    <xf numFmtId="0" fontId="5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19" fillId="0" borderId="1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14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/>
    </xf>
    <xf numFmtId="0" fontId="19" fillId="0" borderId="1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0" borderId="19" xfId="0" applyFont="1" applyBorder="1"/>
    <xf numFmtId="0" fontId="19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3" xfId="0" applyFont="1" applyBorder="1"/>
    <xf numFmtId="0" fontId="19" fillId="0" borderId="4" xfId="0" applyFont="1" applyBorder="1"/>
    <xf numFmtId="0" fontId="19" fillId="0" borderId="18" xfId="0" applyFont="1" applyBorder="1"/>
    <xf numFmtId="0" fontId="19" fillId="0" borderId="11" xfId="0" applyFont="1" applyBorder="1"/>
    <xf numFmtId="0" fontId="19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left"/>
    </xf>
    <xf numFmtId="0" fontId="19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4" fontId="20" fillId="0" borderId="0" xfId="0" applyNumberFormat="1" applyFont="1"/>
    <xf numFmtId="0" fontId="1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18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Z95"/>
  <sheetViews>
    <sheetView showGridLines="0" tabSelected="1" topLeftCell="A24" workbookViewId="0">
      <selection activeCell="M25" sqref="M25:O25"/>
    </sheetView>
  </sheetViews>
  <sheetFormatPr defaultRowHeight="18.75" x14ac:dyDescent="0.3"/>
  <cols>
    <col min="1" max="1" width="23.85546875" style="2" customWidth="1"/>
    <col min="2" max="2" width="13" style="1" customWidth="1"/>
    <col min="3" max="3" width="13" style="1" bestFit="1" customWidth="1"/>
    <col min="4" max="4" width="11.85546875" style="2" bestFit="1" customWidth="1"/>
    <col min="5" max="5" width="12.140625" style="2" bestFit="1" customWidth="1"/>
    <col min="6" max="6" width="11.85546875" style="2" bestFit="1" customWidth="1"/>
    <col min="7" max="7" width="12.140625" style="2" bestFit="1" customWidth="1"/>
    <col min="8" max="8" width="5.140625" style="2" customWidth="1"/>
    <col min="9" max="9" width="28.140625" style="2" customWidth="1"/>
    <col min="10" max="10" width="13" style="2" bestFit="1" customWidth="1"/>
    <col min="11" max="11" width="17.7109375" style="2" customWidth="1"/>
    <col min="12" max="12" width="15.7109375" style="2" bestFit="1" customWidth="1"/>
    <col min="13" max="13" width="12.140625" style="2" bestFit="1" customWidth="1"/>
    <col min="14" max="14" width="11.85546875" style="2" customWidth="1"/>
    <col min="15" max="15" width="9" style="2" customWidth="1"/>
    <col min="16" max="16" width="23.28515625" style="1" customWidth="1"/>
    <col min="17" max="17" width="10.7109375" style="1" customWidth="1"/>
    <col min="18" max="18" width="10.28515625" style="1" customWidth="1"/>
    <col min="19" max="19" width="10.28515625" style="2" customWidth="1"/>
    <col min="20" max="20" width="10.7109375" style="2" hidden="1" customWidth="1"/>
    <col min="21" max="21" width="2.5703125" style="2" customWidth="1"/>
    <col min="22" max="22" width="13.28515625" style="1" customWidth="1"/>
    <col min="23" max="23" width="25.5703125" style="2" customWidth="1"/>
    <col min="24" max="24" width="9.5703125" style="2" customWidth="1"/>
    <col min="25" max="26" width="10.28515625" style="2" customWidth="1"/>
    <col min="27" max="255" width="9.140625" style="2" customWidth="1"/>
  </cols>
  <sheetData>
    <row r="1" spans="1:26" ht="18.75" customHeight="1" x14ac:dyDescent="0.3"/>
    <row r="2" spans="1:26" ht="25.5" customHeight="1" x14ac:dyDescent="0.4">
      <c r="B2" s="3"/>
    </row>
    <row r="3" spans="1:26" ht="21.75" customHeight="1" x14ac:dyDescent="0.4">
      <c r="A3" s="34"/>
      <c r="B3" s="34"/>
      <c r="C3" s="34"/>
      <c r="D3" s="34"/>
      <c r="E3" s="34"/>
      <c r="F3" s="34"/>
      <c r="P3" s="3"/>
    </row>
    <row r="4" spans="1:26" ht="24.75" customHeight="1" x14ac:dyDescent="0.35">
      <c r="A4" s="34"/>
      <c r="B4" s="34"/>
      <c r="C4" s="34"/>
      <c r="D4" s="34"/>
      <c r="E4" s="34"/>
      <c r="F4" s="34"/>
      <c r="Y4" s="4"/>
    </row>
    <row r="5" spans="1:26" ht="26.25" customHeight="1" x14ac:dyDescent="0.4">
      <c r="C5" s="5"/>
      <c r="D5" s="6"/>
      <c r="F5" s="6"/>
      <c r="G5" s="6"/>
      <c r="H5" s="6"/>
      <c r="I5" s="6"/>
      <c r="J5" s="6"/>
      <c r="K5" s="7"/>
      <c r="L5" s="7"/>
      <c r="M5" s="8"/>
      <c r="N5" s="8"/>
      <c r="O5" s="8"/>
      <c r="Q5" s="5"/>
      <c r="R5" s="6"/>
      <c r="S5" s="6"/>
      <c r="T5" s="6"/>
      <c r="U5" s="6"/>
      <c r="V5" s="6"/>
      <c r="W5" s="6"/>
      <c r="X5" s="6"/>
    </row>
    <row r="6" spans="1:26" ht="18" customHeight="1" x14ac:dyDescent="0.3"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10"/>
      <c r="P6" s="2"/>
      <c r="Q6" s="2"/>
      <c r="R6" s="2"/>
      <c r="V6" s="2"/>
    </row>
    <row r="7" spans="1:26" ht="24" customHeight="1" x14ac:dyDescent="0.3">
      <c r="D7" s="8"/>
      <c r="E7" s="8"/>
      <c r="F7" s="8"/>
      <c r="G7" s="8"/>
      <c r="H7" s="8"/>
      <c r="I7" s="8"/>
      <c r="J7" s="8"/>
      <c r="K7" s="8"/>
      <c r="L7" s="8"/>
      <c r="M7" s="10"/>
      <c r="N7" s="10"/>
      <c r="O7" s="10"/>
      <c r="X7" s="9"/>
      <c r="Y7" s="9"/>
      <c r="Z7" s="9"/>
    </row>
    <row r="8" spans="1:26" ht="52.5" customHeight="1" x14ac:dyDescent="0.3">
      <c r="D8" s="8"/>
      <c r="M8" s="11"/>
      <c r="N8" s="11"/>
      <c r="O8" s="11"/>
      <c r="P8" s="2"/>
      <c r="Q8" s="2"/>
      <c r="R8" s="2"/>
      <c r="X8" s="8"/>
    </row>
    <row r="9" spans="1:26" ht="19.5" customHeight="1" x14ac:dyDescent="0.3">
      <c r="C9" s="9"/>
      <c r="D9" s="9"/>
      <c r="E9" s="9"/>
      <c r="F9" s="9"/>
      <c r="G9" s="9"/>
      <c r="H9" s="9"/>
      <c r="I9" s="9"/>
      <c r="J9" s="9"/>
      <c r="K9" s="9"/>
      <c r="L9" s="80"/>
      <c r="M9" s="9"/>
    </row>
    <row r="10" spans="1:26" ht="19.5" customHeight="1" x14ac:dyDescent="0.35">
      <c r="B10" s="83" t="s">
        <v>21</v>
      </c>
      <c r="C10" s="100" t="s">
        <v>0</v>
      </c>
      <c r="D10" s="97" t="s">
        <v>1</v>
      </c>
      <c r="E10" s="98"/>
      <c r="F10" s="98"/>
      <c r="G10" s="99"/>
      <c r="H10" s="46"/>
      <c r="I10" s="83" t="s">
        <v>47</v>
      </c>
      <c r="J10" s="83" t="s">
        <v>0</v>
      </c>
      <c r="K10" s="92" t="s">
        <v>2</v>
      </c>
      <c r="L10" s="93"/>
      <c r="M10" s="48"/>
      <c r="N10" s="49"/>
      <c r="O10" s="50"/>
      <c r="P10" s="20"/>
      <c r="Q10" s="22"/>
      <c r="R10" s="22"/>
      <c r="S10" s="22"/>
      <c r="V10" s="21"/>
      <c r="W10" s="20"/>
      <c r="X10" s="22"/>
      <c r="Y10" s="22"/>
      <c r="Z10" s="22"/>
    </row>
    <row r="11" spans="1:26" ht="19.5" customHeight="1" x14ac:dyDescent="0.35">
      <c r="B11" s="84"/>
      <c r="C11" s="101"/>
      <c r="D11" s="51" t="s">
        <v>3</v>
      </c>
      <c r="E11" s="51" t="s">
        <v>4</v>
      </c>
      <c r="F11" s="51" t="s">
        <v>3</v>
      </c>
      <c r="G11" s="51" t="s">
        <v>4</v>
      </c>
      <c r="H11" s="46"/>
      <c r="I11" s="85"/>
      <c r="J11" s="85"/>
      <c r="K11" s="52" t="s">
        <v>5</v>
      </c>
      <c r="L11" s="52" t="s">
        <v>6</v>
      </c>
      <c r="M11" s="49"/>
      <c r="N11" s="49"/>
      <c r="O11" s="50"/>
      <c r="P11" s="20"/>
      <c r="Q11" s="22"/>
      <c r="R11" s="22"/>
      <c r="S11" s="22"/>
      <c r="V11" s="21"/>
      <c r="W11" s="20"/>
      <c r="X11" s="22"/>
      <c r="Y11" s="22"/>
      <c r="Z11" s="22"/>
    </row>
    <row r="12" spans="1:26" ht="19.5" customHeight="1" x14ac:dyDescent="0.35">
      <c r="B12" s="85"/>
      <c r="C12" s="102"/>
      <c r="D12" s="95" t="s">
        <v>7</v>
      </c>
      <c r="E12" s="96"/>
      <c r="F12" s="95" t="s">
        <v>8</v>
      </c>
      <c r="G12" s="96"/>
      <c r="H12" s="46"/>
      <c r="I12" s="53"/>
      <c r="J12" s="54">
        <v>110</v>
      </c>
      <c r="K12" s="54">
        <f>+D13</f>
        <v>1800</v>
      </c>
      <c r="L12" s="54">
        <v>2400</v>
      </c>
      <c r="M12" s="46"/>
      <c r="N12" s="49"/>
      <c r="O12" s="56"/>
      <c r="P12" s="22"/>
      <c r="Q12" s="22"/>
      <c r="R12" s="22"/>
      <c r="S12" s="22"/>
      <c r="V12" s="23"/>
      <c r="W12" s="20"/>
      <c r="X12" s="1"/>
      <c r="Y12" s="1"/>
      <c r="Z12" s="1"/>
    </row>
    <row r="13" spans="1:26" ht="22.5" customHeight="1" x14ac:dyDescent="0.35">
      <c r="B13" s="89" t="s">
        <v>9</v>
      </c>
      <c r="C13" s="57" t="s">
        <v>10</v>
      </c>
      <c r="D13" s="54">
        <v>1800</v>
      </c>
      <c r="E13" s="54">
        <v>2430</v>
      </c>
      <c r="F13" s="54">
        <f>+D13+90</f>
        <v>1890</v>
      </c>
      <c r="G13" s="54">
        <v>2530</v>
      </c>
      <c r="H13" s="46"/>
      <c r="I13" s="84" t="s">
        <v>11</v>
      </c>
      <c r="J13" s="45" t="s">
        <v>12</v>
      </c>
      <c r="K13" s="45">
        <f>+D14</f>
        <v>1800</v>
      </c>
      <c r="L13" s="45">
        <v>2400</v>
      </c>
      <c r="M13" s="49"/>
      <c r="N13" s="49"/>
      <c r="O13" s="56"/>
      <c r="P13" s="20"/>
      <c r="S13" s="1"/>
      <c r="V13" s="23"/>
      <c r="W13" s="20"/>
      <c r="X13" s="1"/>
      <c r="Y13" s="1"/>
      <c r="Z13" s="1"/>
    </row>
    <row r="14" spans="1:26" ht="22.5" customHeight="1" x14ac:dyDescent="0.35">
      <c r="B14" s="90"/>
      <c r="C14" s="59" t="s">
        <v>13</v>
      </c>
      <c r="D14" s="45">
        <v>1800</v>
      </c>
      <c r="E14" s="45">
        <v>2500</v>
      </c>
      <c r="F14" s="45">
        <f t="shared" ref="F14:F21" si="0">+D14+90</f>
        <v>1890</v>
      </c>
      <c r="G14" s="45">
        <v>2600</v>
      </c>
      <c r="H14" s="46"/>
      <c r="I14" s="84"/>
      <c r="J14" s="45" t="s">
        <v>14</v>
      </c>
      <c r="K14" s="45">
        <f t="shared" ref="K14:K19" si="1">+D15</f>
        <v>2300</v>
      </c>
      <c r="L14" s="45">
        <v>2500</v>
      </c>
      <c r="M14" s="46"/>
      <c r="N14" s="49"/>
      <c r="O14" s="56"/>
      <c r="P14" s="20"/>
      <c r="S14" s="1"/>
      <c r="V14" s="23"/>
      <c r="W14" s="20"/>
      <c r="X14" s="1"/>
      <c r="Y14" s="1"/>
      <c r="Z14" s="1"/>
    </row>
    <row r="15" spans="1:26" ht="22.5" customHeight="1" x14ac:dyDescent="0.35">
      <c r="B15" s="90"/>
      <c r="C15" s="60" t="s">
        <v>15</v>
      </c>
      <c r="D15" s="45">
        <v>2300</v>
      </c>
      <c r="E15" s="45">
        <v>2600</v>
      </c>
      <c r="F15" s="45">
        <f t="shared" si="0"/>
        <v>2390</v>
      </c>
      <c r="G15" s="45">
        <v>2700</v>
      </c>
      <c r="H15" s="46"/>
      <c r="I15" s="84"/>
      <c r="J15" s="55" t="s">
        <v>16</v>
      </c>
      <c r="K15" s="45">
        <f t="shared" si="1"/>
        <v>2400</v>
      </c>
      <c r="L15" s="45">
        <v>2800</v>
      </c>
      <c r="M15" s="46"/>
      <c r="N15" s="49"/>
      <c r="O15" s="56"/>
      <c r="P15" s="20"/>
      <c r="S15" s="1"/>
      <c r="V15" s="23"/>
      <c r="W15" s="20"/>
      <c r="X15" s="1"/>
      <c r="Y15" s="1"/>
      <c r="Z15" s="1"/>
    </row>
    <row r="16" spans="1:26" ht="22.5" customHeight="1" x14ac:dyDescent="0.35">
      <c r="B16" s="90"/>
      <c r="C16" s="55" t="s">
        <v>16</v>
      </c>
      <c r="D16" s="45">
        <v>2400</v>
      </c>
      <c r="E16" s="45">
        <v>2900</v>
      </c>
      <c r="F16" s="45">
        <f t="shared" si="0"/>
        <v>2490</v>
      </c>
      <c r="G16" s="45">
        <v>3000</v>
      </c>
      <c r="H16" s="46"/>
      <c r="I16" s="84"/>
      <c r="J16" s="45" t="s">
        <v>17</v>
      </c>
      <c r="K16" s="45">
        <f t="shared" si="1"/>
        <v>2600</v>
      </c>
      <c r="L16" s="45">
        <v>3100</v>
      </c>
      <c r="M16" s="46"/>
      <c r="N16" s="49"/>
      <c r="O16" s="56"/>
      <c r="P16" s="20"/>
      <c r="S16" s="1"/>
      <c r="V16" s="23"/>
      <c r="W16" s="20"/>
      <c r="X16" s="1"/>
      <c r="Y16" s="1"/>
      <c r="Z16" s="1"/>
    </row>
    <row r="17" spans="2:260" ht="22.5" customHeight="1" x14ac:dyDescent="0.35">
      <c r="B17" s="90"/>
      <c r="C17" s="45" t="s">
        <v>17</v>
      </c>
      <c r="D17" s="45">
        <v>2600</v>
      </c>
      <c r="E17" s="45">
        <v>3300</v>
      </c>
      <c r="F17" s="45">
        <f t="shared" si="0"/>
        <v>2690</v>
      </c>
      <c r="G17" s="45">
        <v>3400</v>
      </c>
      <c r="H17" s="46"/>
      <c r="I17" s="84"/>
      <c r="J17" s="45" t="s">
        <v>18</v>
      </c>
      <c r="K17" s="45">
        <f t="shared" si="1"/>
        <v>2700</v>
      </c>
      <c r="L17" s="45">
        <v>3200</v>
      </c>
      <c r="M17" s="46"/>
      <c r="N17" s="49"/>
      <c r="O17" s="56"/>
      <c r="P17" s="20"/>
      <c r="S17" s="1"/>
      <c r="V17" s="23"/>
      <c r="W17" s="20"/>
      <c r="X17" s="1"/>
      <c r="Y17" s="1"/>
      <c r="Z17" s="1"/>
    </row>
    <row r="18" spans="2:260" ht="22.5" customHeight="1" x14ac:dyDescent="0.35">
      <c r="B18" s="90"/>
      <c r="C18" s="45" t="s">
        <v>18</v>
      </c>
      <c r="D18" s="45">
        <v>2700</v>
      </c>
      <c r="E18" s="45">
        <v>3400</v>
      </c>
      <c r="F18" s="45">
        <f t="shared" si="0"/>
        <v>2790</v>
      </c>
      <c r="G18" s="45">
        <v>3500</v>
      </c>
      <c r="H18" s="46"/>
      <c r="I18" s="61"/>
      <c r="J18" s="62" t="s">
        <v>19</v>
      </c>
      <c r="K18" s="45">
        <f t="shared" si="1"/>
        <v>2800</v>
      </c>
      <c r="L18" s="45">
        <v>3300</v>
      </c>
      <c r="M18" s="46"/>
      <c r="N18" s="49"/>
      <c r="O18" s="56"/>
      <c r="P18" s="20"/>
      <c r="S18" s="1"/>
      <c r="V18" s="15"/>
      <c r="W18" s="26"/>
      <c r="X18" s="1"/>
      <c r="Y18" s="1"/>
      <c r="Z18" s="1"/>
    </row>
    <row r="19" spans="2:260" ht="22.5" customHeight="1" x14ac:dyDescent="0.35">
      <c r="B19" s="90"/>
      <c r="C19" s="45" t="s">
        <v>19</v>
      </c>
      <c r="D19" s="45">
        <v>2800</v>
      </c>
      <c r="E19" s="45">
        <v>3500</v>
      </c>
      <c r="F19" s="45">
        <f t="shared" si="0"/>
        <v>2890</v>
      </c>
      <c r="G19" s="45">
        <v>3600</v>
      </c>
      <c r="H19" s="46"/>
      <c r="I19" s="63"/>
      <c r="J19" s="64" t="s">
        <v>20</v>
      </c>
      <c r="K19" s="51">
        <f t="shared" si="1"/>
        <v>2950</v>
      </c>
      <c r="L19" s="51">
        <v>3400</v>
      </c>
      <c r="M19" s="46"/>
      <c r="N19" s="49"/>
      <c r="O19" s="56"/>
      <c r="P19" s="20"/>
      <c r="S19" s="1"/>
      <c r="V19" s="15"/>
      <c r="W19" s="26"/>
      <c r="X19" s="1"/>
      <c r="Y19" s="1"/>
      <c r="Z19" s="1"/>
    </row>
    <row r="20" spans="2:260" ht="22.5" customHeight="1" x14ac:dyDescent="0.35">
      <c r="B20" s="90"/>
      <c r="C20" s="45" t="s">
        <v>20</v>
      </c>
      <c r="D20" s="45">
        <v>2950</v>
      </c>
      <c r="E20" s="45">
        <v>3600</v>
      </c>
      <c r="F20" s="45">
        <f t="shared" si="0"/>
        <v>3040</v>
      </c>
      <c r="G20" s="45">
        <v>3700</v>
      </c>
      <c r="H20" s="46"/>
      <c r="I20" s="49"/>
      <c r="J20" s="49"/>
      <c r="K20" s="49"/>
      <c r="L20" s="49"/>
      <c r="M20" s="56"/>
      <c r="N20" s="49"/>
      <c r="O20" s="56"/>
      <c r="P20" s="20"/>
      <c r="S20" s="1"/>
      <c r="V20" s="15"/>
      <c r="W20" s="26"/>
      <c r="X20" s="1"/>
      <c r="Y20" s="1"/>
      <c r="Z20" s="1"/>
    </row>
    <row r="21" spans="2:260" ht="22.5" customHeight="1" x14ac:dyDescent="0.35">
      <c r="B21" s="91"/>
      <c r="C21" s="51">
        <v>200</v>
      </c>
      <c r="D21" s="51">
        <v>3200</v>
      </c>
      <c r="E21" s="51">
        <v>3700</v>
      </c>
      <c r="F21" s="51">
        <f t="shared" si="0"/>
        <v>3290</v>
      </c>
      <c r="G21" s="51">
        <v>3800</v>
      </c>
      <c r="H21" s="46"/>
      <c r="I21" s="83" t="s">
        <v>47</v>
      </c>
      <c r="J21" s="83" t="s">
        <v>0</v>
      </c>
      <c r="K21" s="92" t="s">
        <v>2</v>
      </c>
      <c r="L21" s="93"/>
      <c r="M21" s="94"/>
      <c r="N21" s="94"/>
      <c r="O21" s="94"/>
      <c r="P21" s="12"/>
      <c r="Q21" s="12"/>
      <c r="R21" s="2"/>
      <c r="T21" s="23"/>
      <c r="U21" s="20"/>
      <c r="W21" s="1"/>
      <c r="X21" s="1"/>
      <c r="AA21" s="23"/>
      <c r="AB21" s="20"/>
      <c r="AC21" s="27"/>
      <c r="AD21" s="1"/>
      <c r="AE21" s="1"/>
      <c r="IV21" s="2"/>
      <c r="IW21" s="2"/>
      <c r="IX21" s="2"/>
      <c r="IY21" s="2"/>
      <c r="IZ21" s="2"/>
    </row>
    <row r="22" spans="2:260" ht="22.5" customHeight="1" x14ac:dyDescent="0.35">
      <c r="B22" s="83" t="s">
        <v>22</v>
      </c>
      <c r="C22" s="54" t="s">
        <v>16</v>
      </c>
      <c r="D22" s="54">
        <f>2920+300</f>
        <v>3220</v>
      </c>
      <c r="E22" s="58">
        <v>3900</v>
      </c>
      <c r="F22" s="55">
        <f>+D22+90</f>
        <v>3310</v>
      </c>
      <c r="G22" s="55">
        <v>4000</v>
      </c>
      <c r="H22" s="46"/>
      <c r="I22" s="85"/>
      <c r="J22" s="85"/>
      <c r="K22" s="65" t="s">
        <v>5</v>
      </c>
      <c r="L22" s="65" t="s">
        <v>6</v>
      </c>
      <c r="M22" s="88"/>
      <c r="N22" s="88"/>
      <c r="O22" s="88"/>
      <c r="P22" s="15"/>
      <c r="Q22" s="15"/>
      <c r="R22" s="2"/>
      <c r="T22" s="23"/>
      <c r="U22" s="20"/>
      <c r="W22" s="1"/>
      <c r="X22" s="1"/>
      <c r="AA22" s="23"/>
      <c r="AB22" s="20"/>
      <c r="AC22" s="1"/>
      <c r="AD22" s="1"/>
      <c r="AE22" s="1"/>
      <c r="IV22" s="2"/>
      <c r="IW22" s="2"/>
      <c r="IX22" s="2"/>
      <c r="IY22" s="2"/>
      <c r="IZ22" s="2"/>
    </row>
    <row r="23" spans="2:260" ht="22.5" customHeight="1" x14ac:dyDescent="0.35">
      <c r="B23" s="84"/>
      <c r="C23" s="45" t="s">
        <v>17</v>
      </c>
      <c r="D23" s="45">
        <f>3020+300</f>
        <v>3320</v>
      </c>
      <c r="E23" s="45">
        <v>4100</v>
      </c>
      <c r="F23" s="55">
        <f>+D23+90</f>
        <v>3410</v>
      </c>
      <c r="G23" s="45">
        <v>4200</v>
      </c>
      <c r="H23" s="46"/>
      <c r="I23" s="53"/>
      <c r="J23" s="54">
        <v>130</v>
      </c>
      <c r="K23" s="54">
        <f>2500+300</f>
        <v>2800</v>
      </c>
      <c r="L23" s="54">
        <v>3600</v>
      </c>
      <c r="M23" s="88"/>
      <c r="N23" s="88"/>
      <c r="O23" s="88"/>
      <c r="P23" s="15"/>
      <c r="Q23" s="15"/>
      <c r="R23" s="2"/>
      <c r="T23" s="23"/>
      <c r="U23" s="20"/>
      <c r="W23" s="1"/>
      <c r="X23" s="1"/>
      <c r="AA23" s="23"/>
      <c r="AB23" s="20"/>
      <c r="AC23" s="1"/>
      <c r="AD23" s="1"/>
      <c r="AE23" s="1"/>
      <c r="IV23" s="2"/>
      <c r="IW23" s="2"/>
      <c r="IX23" s="2"/>
      <c r="IY23" s="2"/>
      <c r="IZ23" s="2"/>
    </row>
    <row r="24" spans="2:260" ht="22.5" customHeight="1" x14ac:dyDescent="0.35">
      <c r="B24" s="84"/>
      <c r="C24" s="45" t="s">
        <v>18</v>
      </c>
      <c r="D24" s="45">
        <f>3120+300</f>
        <v>3420</v>
      </c>
      <c r="E24" s="55">
        <v>4300</v>
      </c>
      <c r="F24" s="55">
        <f t="shared" ref="F24:F27" si="2">+D24+90</f>
        <v>3510</v>
      </c>
      <c r="G24" s="45">
        <v>4400</v>
      </c>
      <c r="H24" s="46"/>
      <c r="I24" s="84" t="s">
        <v>41</v>
      </c>
      <c r="J24" s="45" t="s">
        <v>14</v>
      </c>
      <c r="K24" s="55">
        <f>2600+300</f>
        <v>2900</v>
      </c>
      <c r="L24" s="55">
        <f>2900+800</f>
        <v>3700</v>
      </c>
      <c r="M24" s="88"/>
      <c r="N24" s="88"/>
      <c r="O24" s="88"/>
      <c r="P24" s="15"/>
      <c r="Q24" s="15"/>
      <c r="R24" s="2"/>
      <c r="T24" s="23"/>
      <c r="U24" s="20"/>
      <c r="W24" s="1"/>
      <c r="X24" s="1"/>
      <c r="AA24" s="23"/>
      <c r="AB24" s="20"/>
      <c r="AC24" s="27"/>
      <c r="AD24" s="1"/>
      <c r="AE24" s="1"/>
      <c r="IV24" s="2"/>
      <c r="IW24" s="2"/>
      <c r="IX24" s="2"/>
      <c r="IY24" s="2"/>
      <c r="IZ24" s="2"/>
    </row>
    <row r="25" spans="2:260" ht="22.5" customHeight="1" x14ac:dyDescent="0.35">
      <c r="B25" s="84"/>
      <c r="C25" s="45" t="s">
        <v>19</v>
      </c>
      <c r="D25" s="45">
        <f>3220+300</f>
        <v>3520</v>
      </c>
      <c r="E25" s="45">
        <v>4400</v>
      </c>
      <c r="F25" s="55">
        <f t="shared" si="2"/>
        <v>3610</v>
      </c>
      <c r="G25" s="45">
        <v>4500</v>
      </c>
      <c r="H25" s="46"/>
      <c r="I25" s="84"/>
      <c r="J25" s="45" t="s">
        <v>42</v>
      </c>
      <c r="K25" s="45">
        <f>2700+300</f>
        <v>3000</v>
      </c>
      <c r="L25" s="45">
        <v>3800</v>
      </c>
      <c r="M25" s="88"/>
      <c r="N25" s="88"/>
      <c r="O25" s="88"/>
      <c r="P25" s="15"/>
      <c r="Q25" s="15"/>
      <c r="R25" s="2"/>
      <c r="T25" s="23"/>
      <c r="U25" s="20"/>
      <c r="W25" s="1"/>
      <c r="X25" s="1"/>
      <c r="AA25" s="15"/>
      <c r="AB25" s="20"/>
      <c r="AC25" s="1"/>
      <c r="AD25" s="1"/>
      <c r="AE25" s="1"/>
      <c r="IV25" s="2"/>
      <c r="IW25" s="2"/>
      <c r="IX25" s="2"/>
      <c r="IY25" s="2"/>
      <c r="IZ25" s="2"/>
    </row>
    <row r="26" spans="2:260" ht="22.5" customHeight="1" x14ac:dyDescent="0.35">
      <c r="B26" s="84"/>
      <c r="C26" s="45" t="s">
        <v>20</v>
      </c>
      <c r="D26" s="45">
        <f>3370+300</f>
        <v>3670</v>
      </c>
      <c r="E26" s="45">
        <v>4500</v>
      </c>
      <c r="F26" s="55">
        <f t="shared" si="2"/>
        <v>3760</v>
      </c>
      <c r="G26" s="45">
        <v>4600</v>
      </c>
      <c r="H26" s="46"/>
      <c r="I26" s="84"/>
      <c r="J26" s="55" t="s">
        <v>43</v>
      </c>
      <c r="K26" s="45">
        <f>2800+300</f>
        <v>3100</v>
      </c>
      <c r="L26" s="45">
        <v>3900</v>
      </c>
      <c r="M26" s="88"/>
      <c r="N26" s="88"/>
      <c r="O26" s="88"/>
      <c r="P26" s="15"/>
      <c r="Q26" s="15"/>
      <c r="R26" s="2"/>
      <c r="T26" s="23"/>
      <c r="U26" s="20"/>
      <c r="W26" s="1"/>
      <c r="X26" s="1"/>
      <c r="AA26" s="15"/>
      <c r="AB26" s="20"/>
      <c r="AC26" s="1"/>
      <c r="AD26" s="1"/>
      <c r="AE26" s="1"/>
      <c r="IV26" s="2"/>
      <c r="IW26" s="2"/>
      <c r="IX26" s="2"/>
      <c r="IY26" s="2"/>
      <c r="IZ26" s="2"/>
    </row>
    <row r="27" spans="2:260" ht="22.5" customHeight="1" x14ac:dyDescent="0.35">
      <c r="B27" s="85"/>
      <c r="C27" s="51">
        <v>200</v>
      </c>
      <c r="D27" s="51">
        <f>3570+300</f>
        <v>3870</v>
      </c>
      <c r="E27" s="45">
        <v>4700</v>
      </c>
      <c r="F27" s="55">
        <f t="shared" si="2"/>
        <v>3960</v>
      </c>
      <c r="G27" s="45">
        <v>4800</v>
      </c>
      <c r="H27" s="46"/>
      <c r="I27" s="84"/>
      <c r="J27" s="45" t="s">
        <v>44</v>
      </c>
      <c r="K27" s="45">
        <f>2900+300</f>
        <v>3200</v>
      </c>
      <c r="L27" s="45">
        <v>4000</v>
      </c>
      <c r="M27" s="88"/>
      <c r="N27" s="88"/>
      <c r="O27" s="88"/>
      <c r="P27" s="15"/>
      <c r="Q27" s="15"/>
      <c r="R27" s="2"/>
      <c r="T27" s="23"/>
      <c r="U27" s="20"/>
      <c r="W27" s="1"/>
      <c r="X27" s="1"/>
      <c r="AA27" s="23"/>
      <c r="AB27" s="20"/>
      <c r="AC27" s="23"/>
      <c r="AD27" s="23"/>
      <c r="AE27" s="23"/>
      <c r="IV27" s="2"/>
      <c r="IW27" s="2"/>
      <c r="IX27" s="2"/>
      <c r="IY27" s="2"/>
      <c r="IZ27" s="2"/>
    </row>
    <row r="28" spans="2:260" ht="22.5" customHeight="1" x14ac:dyDescent="0.35">
      <c r="B28" s="83" t="s">
        <v>29</v>
      </c>
      <c r="C28" s="52"/>
      <c r="D28" s="92" t="s">
        <v>30</v>
      </c>
      <c r="E28" s="93"/>
      <c r="F28" s="92" t="s">
        <v>31</v>
      </c>
      <c r="G28" s="93"/>
      <c r="H28" s="46"/>
      <c r="I28" s="84"/>
      <c r="J28" s="45" t="s">
        <v>45</v>
      </c>
      <c r="K28" s="45">
        <f>3000+300</f>
        <v>3300</v>
      </c>
      <c r="L28" s="45">
        <f>3300+800</f>
        <v>4100</v>
      </c>
      <c r="M28" s="49"/>
      <c r="N28" s="49"/>
      <c r="O28" s="49"/>
      <c r="R28" s="2"/>
      <c r="T28" s="23"/>
      <c r="U28" s="20"/>
      <c r="W28" s="1"/>
      <c r="X28" s="1"/>
      <c r="AA28" s="23"/>
      <c r="AB28" s="20"/>
      <c r="AC28" s="23"/>
      <c r="AD28" s="23"/>
      <c r="AE28" s="23"/>
      <c r="IV28" s="2"/>
      <c r="IW28" s="2"/>
      <c r="IX28" s="2"/>
      <c r="IY28" s="2"/>
      <c r="IZ28" s="2"/>
    </row>
    <row r="29" spans="2:260" ht="22.5" customHeight="1" x14ac:dyDescent="0.35">
      <c r="B29" s="84"/>
      <c r="C29" s="55">
        <v>130</v>
      </c>
      <c r="D29" s="55">
        <f>1350+200</f>
        <v>1550</v>
      </c>
      <c r="E29" s="55">
        <v>2200</v>
      </c>
      <c r="F29" s="55">
        <f>D29</f>
        <v>1550</v>
      </c>
      <c r="G29" s="55">
        <f t="shared" ref="G29:G39" si="3">E29</f>
        <v>2200</v>
      </c>
      <c r="H29" s="46"/>
      <c r="I29" s="61"/>
      <c r="J29" s="62" t="s">
        <v>46</v>
      </c>
      <c r="K29" s="45">
        <f>3100+300</f>
        <v>3400</v>
      </c>
      <c r="L29" s="45">
        <f>3400+800</f>
        <v>4200</v>
      </c>
      <c r="M29" s="49"/>
      <c r="N29" s="49"/>
      <c r="O29" s="49"/>
      <c r="R29" s="2"/>
      <c r="T29" s="23"/>
      <c r="U29" s="20"/>
      <c r="W29" s="1"/>
      <c r="X29" s="1"/>
      <c r="AA29" s="15"/>
      <c r="AB29" s="28"/>
      <c r="AC29" s="27"/>
      <c r="AD29" s="1"/>
      <c r="AE29" s="1"/>
      <c r="IV29" s="2"/>
      <c r="IW29" s="2"/>
      <c r="IX29" s="2"/>
      <c r="IY29" s="2"/>
      <c r="IZ29" s="2"/>
    </row>
    <row r="30" spans="2:260" ht="22.5" customHeight="1" x14ac:dyDescent="0.35">
      <c r="B30" s="84"/>
      <c r="C30" s="45" t="s">
        <v>14</v>
      </c>
      <c r="D30" s="45">
        <f>1480+200</f>
        <v>1680</v>
      </c>
      <c r="E30" s="55">
        <v>2300</v>
      </c>
      <c r="F30" s="55">
        <f t="shared" ref="F30:F39" si="4">D30</f>
        <v>1680</v>
      </c>
      <c r="G30" s="55">
        <f t="shared" si="3"/>
        <v>2300</v>
      </c>
      <c r="H30" s="46"/>
      <c r="I30" s="63"/>
      <c r="J30" s="64">
        <v>200</v>
      </c>
      <c r="K30" s="51">
        <f>3200+300</f>
        <v>3500</v>
      </c>
      <c r="L30" s="51">
        <f>3500+800</f>
        <v>4300</v>
      </c>
      <c r="M30" s="49"/>
      <c r="N30" s="49"/>
      <c r="O30" s="49"/>
      <c r="P30" s="2"/>
      <c r="Q30" s="2"/>
      <c r="R30" s="2"/>
      <c r="T30" s="23"/>
      <c r="U30" s="20"/>
      <c r="W30" s="1"/>
      <c r="X30" s="1"/>
      <c r="AA30" s="15"/>
      <c r="AB30" s="28"/>
      <c r="AC30" s="27"/>
      <c r="AD30" s="1"/>
      <c r="AE30" s="1"/>
      <c r="IV30" s="2"/>
      <c r="IW30" s="2"/>
      <c r="IX30" s="2"/>
      <c r="IY30" s="2"/>
      <c r="IZ30" s="2"/>
    </row>
    <row r="31" spans="2:260" ht="22.5" customHeight="1" x14ac:dyDescent="0.35">
      <c r="B31" s="84"/>
      <c r="C31" s="45" t="s">
        <v>16</v>
      </c>
      <c r="D31" s="45">
        <f>1570+200</f>
        <v>1770</v>
      </c>
      <c r="E31" s="55">
        <v>2350</v>
      </c>
      <c r="F31" s="55">
        <f t="shared" si="4"/>
        <v>1770</v>
      </c>
      <c r="G31" s="55">
        <f t="shared" si="3"/>
        <v>2350</v>
      </c>
      <c r="H31" s="46"/>
      <c r="I31" s="49"/>
      <c r="J31" s="49"/>
      <c r="K31" s="49"/>
      <c r="L31" s="49"/>
      <c r="M31" s="49"/>
      <c r="N31" s="49"/>
      <c r="O31" s="56"/>
      <c r="P31" s="24"/>
      <c r="S31" s="1"/>
      <c r="V31" s="29"/>
      <c r="W31" s="19"/>
      <c r="X31" s="30"/>
      <c r="Y31" s="1"/>
      <c r="Z31" s="1"/>
    </row>
    <row r="32" spans="2:260" ht="22.5" customHeight="1" x14ac:dyDescent="0.35">
      <c r="B32" s="84"/>
      <c r="C32" s="45" t="s">
        <v>17</v>
      </c>
      <c r="D32" s="45">
        <f>1650+200</f>
        <v>1850</v>
      </c>
      <c r="E32" s="55">
        <v>2450</v>
      </c>
      <c r="F32" s="55">
        <f t="shared" si="4"/>
        <v>1850</v>
      </c>
      <c r="G32" s="55">
        <f t="shared" si="3"/>
        <v>2450</v>
      </c>
      <c r="H32" s="66"/>
      <c r="I32" s="109" t="s">
        <v>21</v>
      </c>
      <c r="J32" s="110"/>
      <c r="K32" s="111"/>
      <c r="L32" s="65" t="s">
        <v>3</v>
      </c>
      <c r="M32" s="65" t="s">
        <v>4</v>
      </c>
      <c r="N32" s="49"/>
      <c r="O32" s="49"/>
      <c r="P32" s="23"/>
      <c r="Q32" s="24"/>
      <c r="S32" s="1"/>
      <c r="T32" s="1"/>
      <c r="V32" s="2"/>
      <c r="W32" s="29"/>
      <c r="X32" s="19"/>
      <c r="Y32" s="30"/>
      <c r="Z32" s="1"/>
      <c r="AA32" s="1"/>
      <c r="IV32" s="2"/>
    </row>
    <row r="33" spans="2:256" ht="22.5" customHeight="1" x14ac:dyDescent="0.35">
      <c r="B33" s="84"/>
      <c r="C33" s="45" t="s">
        <v>18</v>
      </c>
      <c r="D33" s="45">
        <f>1730+200</f>
        <v>1930</v>
      </c>
      <c r="E33" s="55">
        <v>2500</v>
      </c>
      <c r="F33" s="55">
        <f t="shared" si="4"/>
        <v>1930</v>
      </c>
      <c r="G33" s="55">
        <f t="shared" si="3"/>
        <v>2500</v>
      </c>
      <c r="H33" s="46"/>
      <c r="I33" s="112" t="s">
        <v>23</v>
      </c>
      <c r="J33" s="113"/>
      <c r="K33" s="114"/>
      <c r="L33" s="67">
        <v>4500</v>
      </c>
      <c r="M33" s="67">
        <f>4800+800</f>
        <v>5600</v>
      </c>
      <c r="N33" s="68"/>
      <c r="O33" s="49"/>
      <c r="P33" s="23"/>
      <c r="Q33" s="20"/>
      <c r="S33" s="1"/>
      <c r="T33" s="1"/>
      <c r="V33" s="2"/>
      <c r="W33" s="31"/>
      <c r="X33" s="20"/>
      <c r="Z33" s="23"/>
      <c r="AA33" s="23"/>
      <c r="IV33" s="2"/>
    </row>
    <row r="34" spans="2:256" ht="22.5" customHeight="1" x14ac:dyDescent="0.35">
      <c r="B34" s="84"/>
      <c r="C34" s="45" t="s">
        <v>19</v>
      </c>
      <c r="D34" s="45">
        <f>1800+200</f>
        <v>2000</v>
      </c>
      <c r="E34" s="55">
        <v>2600</v>
      </c>
      <c r="F34" s="55">
        <f t="shared" si="4"/>
        <v>2000</v>
      </c>
      <c r="G34" s="55">
        <f t="shared" si="3"/>
        <v>2600</v>
      </c>
      <c r="H34" s="46"/>
      <c r="I34" s="115" t="s">
        <v>24</v>
      </c>
      <c r="J34" s="116"/>
      <c r="K34" s="117"/>
      <c r="L34" s="69">
        <v>5200</v>
      </c>
      <c r="M34" s="69">
        <f>5500+800</f>
        <v>6300</v>
      </c>
      <c r="N34" s="46"/>
      <c r="O34" s="49"/>
      <c r="P34" s="23"/>
      <c r="Q34" s="20"/>
      <c r="S34" s="1"/>
      <c r="T34" s="1"/>
      <c r="V34" s="2"/>
      <c r="W34" s="31"/>
      <c r="X34" s="20"/>
      <c r="Z34" s="23"/>
      <c r="AA34" s="23"/>
      <c r="IV34" s="2"/>
    </row>
    <row r="35" spans="2:256" ht="22.5" customHeight="1" x14ac:dyDescent="0.35">
      <c r="B35" s="85"/>
      <c r="C35" s="51" t="s">
        <v>20</v>
      </c>
      <c r="D35" s="51">
        <f>1880+200</f>
        <v>2080</v>
      </c>
      <c r="E35" s="51">
        <v>2700</v>
      </c>
      <c r="F35" s="51">
        <f t="shared" si="4"/>
        <v>2080</v>
      </c>
      <c r="G35" s="51">
        <f t="shared" si="3"/>
        <v>2700</v>
      </c>
      <c r="H35" s="46"/>
      <c r="I35" s="115" t="s">
        <v>25</v>
      </c>
      <c r="J35" s="116"/>
      <c r="K35" s="117"/>
      <c r="L35" s="69">
        <v>6000</v>
      </c>
      <c r="M35" s="69">
        <f>6300+800</f>
        <v>7100</v>
      </c>
      <c r="N35" s="49"/>
      <c r="O35" s="49"/>
      <c r="P35" s="23"/>
      <c r="Q35" s="20"/>
      <c r="S35" s="1"/>
      <c r="T35" s="1"/>
      <c r="V35" s="2"/>
      <c r="W35" s="31"/>
      <c r="X35" s="20"/>
      <c r="Z35" s="23"/>
      <c r="AA35" s="23"/>
      <c r="IV35" s="2"/>
    </row>
    <row r="36" spans="2:256" ht="21.75" customHeight="1" x14ac:dyDescent="0.35">
      <c r="B36" s="83" t="s">
        <v>36</v>
      </c>
      <c r="C36" s="45" t="s">
        <v>37</v>
      </c>
      <c r="D36" s="45">
        <v>600</v>
      </c>
      <c r="E36" s="55">
        <v>800</v>
      </c>
      <c r="F36" s="55">
        <f t="shared" si="4"/>
        <v>600</v>
      </c>
      <c r="G36" s="55">
        <f t="shared" si="3"/>
        <v>800</v>
      </c>
      <c r="H36" s="46"/>
      <c r="I36" s="115" t="s">
        <v>26</v>
      </c>
      <c r="J36" s="116"/>
      <c r="K36" s="117"/>
      <c r="L36" s="69">
        <v>7200</v>
      </c>
      <c r="M36" s="69">
        <f>7500+800</f>
        <v>8300</v>
      </c>
      <c r="N36" s="49"/>
      <c r="O36" s="49"/>
      <c r="P36" s="25"/>
      <c r="Q36" s="20"/>
      <c r="S36" s="1"/>
      <c r="T36" s="1"/>
      <c r="V36" s="2"/>
      <c r="W36" s="15"/>
      <c r="X36" s="19"/>
      <c r="Y36" s="1"/>
      <c r="Z36" s="1"/>
      <c r="AA36" s="1"/>
      <c r="IV36" s="2"/>
    </row>
    <row r="37" spans="2:256" ht="22.5" customHeight="1" x14ac:dyDescent="0.35">
      <c r="B37" s="84"/>
      <c r="C37" s="45" t="s">
        <v>38</v>
      </c>
      <c r="D37" s="45">
        <v>600</v>
      </c>
      <c r="E37" s="45">
        <v>800</v>
      </c>
      <c r="F37" s="45">
        <f t="shared" si="4"/>
        <v>600</v>
      </c>
      <c r="G37" s="45">
        <f t="shared" si="3"/>
        <v>800</v>
      </c>
      <c r="H37" s="46"/>
      <c r="I37" s="103" t="s">
        <v>27</v>
      </c>
      <c r="J37" s="104"/>
      <c r="K37" s="105"/>
      <c r="L37" s="81">
        <v>8400</v>
      </c>
      <c r="M37" s="81">
        <f>8700+800</f>
        <v>9500</v>
      </c>
      <c r="N37" s="71"/>
      <c r="O37" s="49"/>
      <c r="P37" s="25"/>
      <c r="Q37" s="20"/>
      <c r="S37" s="1"/>
      <c r="T37" s="1"/>
      <c r="V37" s="2"/>
      <c r="W37" s="15"/>
      <c r="X37" s="26"/>
      <c r="Y37" s="1"/>
      <c r="Z37" s="1"/>
      <c r="AA37" s="1"/>
      <c r="IV37" s="2"/>
    </row>
    <row r="38" spans="2:256" ht="22.5" customHeight="1" x14ac:dyDescent="0.35">
      <c r="B38" s="84"/>
      <c r="C38" s="45" t="s">
        <v>39</v>
      </c>
      <c r="D38" s="45">
        <v>600</v>
      </c>
      <c r="E38" s="45">
        <v>800</v>
      </c>
      <c r="F38" s="45">
        <f t="shared" si="4"/>
        <v>600</v>
      </c>
      <c r="G38" s="45">
        <f t="shared" si="3"/>
        <v>800</v>
      </c>
      <c r="H38" s="46"/>
      <c r="I38" s="106" t="s">
        <v>28</v>
      </c>
      <c r="J38" s="107"/>
      <c r="K38" s="108"/>
      <c r="L38" s="70">
        <v>9500</v>
      </c>
      <c r="M38" s="70">
        <f>9800+800</f>
        <v>10600</v>
      </c>
      <c r="N38" s="49"/>
      <c r="O38" s="49"/>
      <c r="P38" s="23"/>
      <c r="Q38" s="24"/>
      <c r="S38" s="1"/>
      <c r="T38" s="1"/>
      <c r="V38" s="2"/>
      <c r="W38" s="15"/>
      <c r="X38" s="26"/>
      <c r="Y38" s="1"/>
      <c r="Z38" s="1"/>
      <c r="AA38" s="1"/>
      <c r="IV38" s="2"/>
    </row>
    <row r="39" spans="2:256" ht="22.5" customHeight="1" x14ac:dyDescent="0.35">
      <c r="B39" s="85"/>
      <c r="C39" s="51" t="s">
        <v>20</v>
      </c>
      <c r="D39" s="51">
        <v>600</v>
      </c>
      <c r="E39" s="51">
        <v>800</v>
      </c>
      <c r="F39" s="51">
        <f t="shared" si="4"/>
        <v>600</v>
      </c>
      <c r="G39" s="51">
        <f t="shared" si="3"/>
        <v>800</v>
      </c>
      <c r="H39" s="46"/>
      <c r="I39" s="72" t="s">
        <v>32</v>
      </c>
      <c r="J39" s="73"/>
      <c r="K39" s="73"/>
      <c r="L39" s="52">
        <v>280</v>
      </c>
      <c r="M39" s="52">
        <v>500</v>
      </c>
      <c r="N39" s="46"/>
      <c r="O39" s="49"/>
      <c r="P39" s="23"/>
      <c r="Q39" s="24"/>
      <c r="S39" s="1"/>
      <c r="T39" s="1"/>
      <c r="V39" s="2"/>
      <c r="W39" s="32"/>
      <c r="X39" s="26"/>
      <c r="Y39" s="1"/>
      <c r="Z39" s="1"/>
      <c r="AA39" s="1"/>
      <c r="IV39" s="2"/>
    </row>
    <row r="40" spans="2:256" ht="22.5" customHeight="1" x14ac:dyDescent="0.35">
      <c r="B40" s="83" t="s">
        <v>40</v>
      </c>
      <c r="C40" s="54" t="s">
        <v>13</v>
      </c>
      <c r="D40" s="45">
        <f>1250+150</f>
        <v>1400</v>
      </c>
      <c r="E40" s="45">
        <v>1900</v>
      </c>
      <c r="F40" s="49"/>
      <c r="G40" s="49"/>
      <c r="H40" s="49"/>
      <c r="I40" s="74" t="s">
        <v>33</v>
      </c>
      <c r="J40" s="75"/>
      <c r="K40" s="75"/>
      <c r="L40" s="52">
        <v>280</v>
      </c>
      <c r="M40" s="52">
        <v>500</v>
      </c>
      <c r="N40" s="46"/>
      <c r="O40" s="49"/>
      <c r="P40" s="15"/>
      <c r="Q40" s="20"/>
      <c r="S40" s="1"/>
      <c r="T40" s="1"/>
      <c r="V40" s="2"/>
      <c r="W40" s="33"/>
      <c r="X40" s="19"/>
      <c r="Y40" s="1"/>
      <c r="Z40" s="1"/>
      <c r="AA40" s="1"/>
      <c r="IV40" s="2"/>
    </row>
    <row r="41" spans="2:256" ht="22.5" customHeight="1" x14ac:dyDescent="0.35">
      <c r="B41" s="84"/>
      <c r="C41" s="45" t="s">
        <v>15</v>
      </c>
      <c r="D41" s="45">
        <f>1300+150</f>
        <v>1450</v>
      </c>
      <c r="E41" s="45">
        <v>2000</v>
      </c>
      <c r="F41" s="49"/>
      <c r="G41" s="49"/>
      <c r="H41" s="49"/>
      <c r="I41" s="74"/>
      <c r="J41" s="75"/>
      <c r="K41" s="75"/>
      <c r="L41" s="47"/>
      <c r="M41" s="47"/>
      <c r="N41" s="49"/>
      <c r="O41" s="49"/>
      <c r="P41" s="15"/>
      <c r="Q41" s="20"/>
      <c r="S41" s="1"/>
      <c r="T41" s="1"/>
      <c r="V41" s="2"/>
      <c r="W41" s="33"/>
      <c r="X41" s="19"/>
      <c r="Y41" s="1"/>
      <c r="Z41" s="1"/>
      <c r="AA41" s="1"/>
      <c r="IV41" s="2"/>
    </row>
    <row r="42" spans="2:256" ht="22.5" customHeight="1" x14ac:dyDescent="0.35">
      <c r="B42" s="84"/>
      <c r="C42" s="45" t="s">
        <v>16</v>
      </c>
      <c r="D42" s="45">
        <f>1400+150</f>
        <v>1550</v>
      </c>
      <c r="E42" s="45">
        <v>2100</v>
      </c>
      <c r="F42" s="49"/>
      <c r="G42" s="49"/>
      <c r="H42" s="49"/>
      <c r="I42" s="49"/>
      <c r="J42" s="49"/>
      <c r="K42" s="49"/>
      <c r="L42" s="49"/>
      <c r="M42" s="49"/>
      <c r="N42" s="49"/>
      <c r="O42" s="76"/>
      <c r="P42" s="20"/>
      <c r="S42" s="1"/>
      <c r="W42" s="19"/>
      <c r="X42" s="19"/>
      <c r="Y42" s="1"/>
      <c r="Z42" s="1"/>
    </row>
    <row r="43" spans="2:256" ht="22.5" customHeight="1" x14ac:dyDescent="0.35">
      <c r="B43" s="84"/>
      <c r="C43" s="45" t="s">
        <v>17</v>
      </c>
      <c r="D43" s="45">
        <f>1470+150</f>
        <v>1620</v>
      </c>
      <c r="E43" s="45">
        <v>2200</v>
      </c>
      <c r="F43" s="49"/>
      <c r="G43" s="49"/>
      <c r="H43" s="49"/>
      <c r="I43" s="100" t="s">
        <v>34</v>
      </c>
      <c r="J43" s="77" t="s">
        <v>7</v>
      </c>
      <c r="K43" s="54" t="s">
        <v>4</v>
      </c>
      <c r="L43" s="77" t="s">
        <v>35</v>
      </c>
      <c r="M43" s="54" t="s">
        <v>4</v>
      </c>
      <c r="N43" s="49"/>
      <c r="O43" s="76"/>
      <c r="P43" s="20"/>
      <c r="S43" s="1"/>
      <c r="W43" s="19"/>
      <c r="X43" s="19"/>
      <c r="Y43" s="1"/>
      <c r="Z43" s="1"/>
      <c r="AA43" s="1"/>
    </row>
    <row r="44" spans="2:256" ht="22.5" customHeight="1" x14ac:dyDescent="0.35">
      <c r="B44" s="84"/>
      <c r="C44" s="45" t="s">
        <v>18</v>
      </c>
      <c r="D44" s="45">
        <f>1530+150</f>
        <v>1680</v>
      </c>
      <c r="E44" s="45">
        <v>2300</v>
      </c>
      <c r="F44" s="49"/>
      <c r="G44" s="49"/>
      <c r="H44" s="49"/>
      <c r="I44" s="102"/>
      <c r="J44" s="51">
        <v>200</v>
      </c>
      <c r="K44" s="51">
        <v>300</v>
      </c>
      <c r="L44" s="51">
        <v>200</v>
      </c>
      <c r="M44" s="78">
        <v>300</v>
      </c>
      <c r="N44" s="49"/>
      <c r="O44" s="56"/>
      <c r="P44" s="20"/>
      <c r="Q44" s="23"/>
      <c r="R44" s="23"/>
      <c r="S44" s="23"/>
      <c r="W44" s="1"/>
      <c r="X44" s="1"/>
      <c r="Y44" s="1"/>
      <c r="Z44" s="1"/>
      <c r="AA44" s="1"/>
    </row>
    <row r="45" spans="2:256" ht="22.5" customHeight="1" x14ac:dyDescent="0.35">
      <c r="B45" s="84"/>
      <c r="C45" s="45" t="s">
        <v>19</v>
      </c>
      <c r="D45" s="45">
        <f>1600+150</f>
        <v>1750</v>
      </c>
      <c r="E45" s="45">
        <v>2500</v>
      </c>
      <c r="F45" s="49"/>
      <c r="G45" s="49"/>
      <c r="H45" s="79"/>
      <c r="I45" s="49"/>
      <c r="J45" s="49"/>
      <c r="K45" s="49"/>
      <c r="L45" s="49"/>
      <c r="M45" s="49"/>
      <c r="N45" s="49"/>
      <c r="O45" s="56"/>
      <c r="P45" s="20"/>
      <c r="Q45" s="23"/>
      <c r="R45" s="23"/>
      <c r="S45" s="23"/>
      <c r="V45" s="27"/>
      <c r="W45" s="19"/>
      <c r="X45" s="1"/>
      <c r="Y45" s="1"/>
      <c r="Z45" s="1"/>
      <c r="AA45" s="1"/>
    </row>
    <row r="46" spans="2:256" ht="22.5" customHeight="1" x14ac:dyDescent="0.35">
      <c r="B46" s="85"/>
      <c r="C46" s="51" t="s">
        <v>20</v>
      </c>
      <c r="D46" s="51">
        <f>1660+150</f>
        <v>1810</v>
      </c>
      <c r="E46" s="51">
        <v>2600</v>
      </c>
      <c r="F46" s="49"/>
      <c r="G46" s="49"/>
      <c r="H46" s="79"/>
      <c r="I46" s="49"/>
      <c r="J46" s="49"/>
      <c r="K46" s="49"/>
      <c r="L46" s="49"/>
      <c r="M46" s="49"/>
      <c r="N46" s="49"/>
      <c r="O46" s="49"/>
      <c r="W46" s="1"/>
      <c r="X46" s="1"/>
      <c r="Y46" s="1"/>
      <c r="Z46" s="1"/>
    </row>
    <row r="47" spans="2:256" ht="19.5" customHeight="1" x14ac:dyDescent="0.3">
      <c r="B47" s="86"/>
      <c r="C47" s="87"/>
      <c r="D47" s="82"/>
      <c r="E47" s="82"/>
      <c r="F47" s="12"/>
      <c r="P47" s="2"/>
      <c r="Q47" s="2"/>
      <c r="R47" s="2"/>
      <c r="V47" s="2"/>
    </row>
    <row r="48" spans="2:256" ht="19.5" customHeight="1" x14ac:dyDescent="0.3">
      <c r="B48" s="86"/>
      <c r="C48" s="87"/>
      <c r="D48" s="12"/>
      <c r="E48" s="12"/>
      <c r="F48" s="12"/>
      <c r="P48" s="2"/>
      <c r="Q48" s="2"/>
      <c r="R48" s="2"/>
      <c r="V48" s="2"/>
    </row>
    <row r="49" spans="2:27" ht="19.5" customHeight="1" x14ac:dyDescent="0.3">
      <c r="B49" s="86"/>
      <c r="C49" s="87"/>
      <c r="D49" s="82"/>
      <c r="E49" s="82"/>
      <c r="G49" s="13"/>
      <c r="P49" s="2"/>
      <c r="Q49" s="2"/>
      <c r="R49" s="2"/>
      <c r="V49" s="2"/>
    </row>
    <row r="50" spans="2:27" ht="19.5" customHeight="1" x14ac:dyDescent="0.3">
      <c r="B50" s="86"/>
      <c r="C50" s="2"/>
      <c r="H50" s="13"/>
      <c r="P50" s="2"/>
      <c r="Q50" s="2"/>
      <c r="R50" s="2"/>
      <c r="V50" s="2"/>
    </row>
    <row r="51" spans="2:27" ht="19.5" customHeight="1" x14ac:dyDescent="0.3">
      <c r="B51" s="86"/>
      <c r="C51" s="2"/>
      <c r="D51" s="1"/>
      <c r="H51" s="13"/>
      <c r="P51" s="2"/>
      <c r="Q51" s="2"/>
      <c r="R51" s="2"/>
      <c r="V51" s="2"/>
    </row>
    <row r="52" spans="2:27" ht="19.5" customHeight="1" x14ac:dyDescent="0.3">
      <c r="B52" s="86"/>
      <c r="C52" s="2"/>
      <c r="D52" s="1"/>
      <c r="H52" s="13"/>
      <c r="P52" s="2"/>
      <c r="Q52" s="2"/>
      <c r="R52" s="2"/>
      <c r="V52" s="2"/>
    </row>
    <row r="53" spans="2:27" ht="19.5" customHeight="1" x14ac:dyDescent="0.35">
      <c r="B53" s="86"/>
      <c r="C53" s="2"/>
      <c r="D53" s="1"/>
      <c r="H53" s="14"/>
      <c r="V53" s="2"/>
    </row>
    <row r="54" spans="2:27" ht="19.5" customHeight="1" x14ac:dyDescent="0.35">
      <c r="B54" s="86"/>
      <c r="C54" s="2"/>
      <c r="D54" s="1"/>
      <c r="H54" s="39"/>
      <c r="I54" s="41"/>
      <c r="J54" s="40"/>
      <c r="K54" s="40"/>
      <c r="V54" s="2"/>
    </row>
    <row r="55" spans="2:27" ht="19.5" customHeight="1" x14ac:dyDescent="0.3">
      <c r="B55" s="86"/>
      <c r="C55" s="2"/>
      <c r="D55" s="1"/>
      <c r="H55" s="4"/>
      <c r="I55" s="43"/>
      <c r="J55" s="44"/>
      <c r="K55" s="42"/>
      <c r="V55" s="2"/>
    </row>
    <row r="56" spans="2:27" ht="19.5" customHeight="1" x14ac:dyDescent="0.3">
      <c r="B56" s="2"/>
      <c r="C56" s="2"/>
      <c r="I56" s="19"/>
      <c r="J56" s="19"/>
      <c r="K56" s="1"/>
      <c r="L56" s="1"/>
    </row>
    <row r="57" spans="2:27" ht="19.5" customHeight="1" x14ac:dyDescent="0.35">
      <c r="B57" s="2"/>
      <c r="C57" s="2"/>
      <c r="I57" s="36"/>
      <c r="J57" s="36"/>
      <c r="K57" s="36"/>
      <c r="L57" s="36"/>
      <c r="T57" s="2">
        <v>50</v>
      </c>
    </row>
    <row r="58" spans="2:27" ht="19.5" customHeight="1" x14ac:dyDescent="0.3">
      <c r="B58" s="2"/>
      <c r="C58" s="2"/>
      <c r="I58" s="6"/>
      <c r="J58" s="37"/>
      <c r="K58" s="38"/>
      <c r="L58" s="38"/>
      <c r="U58" s="1"/>
      <c r="AA58" s="1"/>
    </row>
    <row r="59" spans="2:27" ht="19.5" customHeight="1" x14ac:dyDescent="0.35">
      <c r="B59" s="2"/>
      <c r="C59" s="2"/>
      <c r="I59" s="36"/>
      <c r="K59" s="28"/>
      <c r="L59" s="35"/>
      <c r="U59" s="1"/>
      <c r="AA59" s="1"/>
    </row>
    <row r="60" spans="2:27" ht="19.5" customHeight="1" x14ac:dyDescent="0.3">
      <c r="B60" s="2"/>
      <c r="C60" s="2"/>
      <c r="I60" s="19"/>
      <c r="K60" s="22"/>
      <c r="L60" s="12"/>
      <c r="U60" s="1"/>
      <c r="AA60" s="1"/>
    </row>
    <row r="61" spans="2:27" ht="17.45" customHeight="1" x14ac:dyDescent="0.3">
      <c r="B61" s="2"/>
      <c r="C61" s="2"/>
      <c r="I61" s="22"/>
      <c r="K61" s="20"/>
      <c r="L61" s="1"/>
      <c r="T61" s="2">
        <v>30</v>
      </c>
      <c r="V61" s="2"/>
    </row>
    <row r="62" spans="2:27" ht="17.45" customHeight="1" x14ac:dyDescent="0.3">
      <c r="B62" s="2"/>
      <c r="C62" s="2"/>
      <c r="I62" s="22"/>
      <c r="K62" s="20"/>
      <c r="L62" s="1"/>
      <c r="P62" s="2"/>
      <c r="Q62" s="2"/>
      <c r="R62" s="2"/>
      <c r="T62" s="2">
        <v>50</v>
      </c>
      <c r="V62" s="2"/>
    </row>
    <row r="63" spans="2:27" ht="17.45" customHeight="1" x14ac:dyDescent="0.3">
      <c r="B63" s="2"/>
      <c r="C63" s="2"/>
      <c r="I63" s="22"/>
      <c r="J63" s="20"/>
      <c r="K63" s="1"/>
      <c r="L63" s="1"/>
      <c r="T63" s="2">
        <v>80</v>
      </c>
    </row>
    <row r="64" spans="2:27" ht="17.45" customHeight="1" x14ac:dyDescent="0.3">
      <c r="B64" s="2"/>
      <c r="C64" s="2"/>
      <c r="I64" s="22"/>
      <c r="J64" s="20"/>
      <c r="K64" s="1"/>
      <c r="L64" s="1"/>
      <c r="T64" s="2">
        <v>80</v>
      </c>
    </row>
    <row r="65" spans="2:26" ht="17.45" customHeight="1" x14ac:dyDescent="0.3">
      <c r="B65" s="2"/>
      <c r="C65" s="2"/>
      <c r="I65" s="22"/>
      <c r="J65" s="20"/>
      <c r="K65" s="1"/>
      <c r="L65" s="1"/>
      <c r="M65" s="15"/>
      <c r="N65" s="16"/>
      <c r="T65" s="2">
        <v>70</v>
      </c>
    </row>
    <row r="66" spans="2:26" ht="17.45" customHeight="1" x14ac:dyDescent="0.3">
      <c r="B66" s="2"/>
      <c r="C66" s="2"/>
      <c r="M66" s="15"/>
      <c r="N66" s="16"/>
      <c r="T66" s="17">
        <v>90</v>
      </c>
    </row>
    <row r="67" spans="2:26" ht="12" customHeight="1" x14ac:dyDescent="0.3">
      <c r="M67" s="15"/>
      <c r="N67" s="16"/>
      <c r="T67" s="17"/>
    </row>
    <row r="68" spans="2:26" ht="14.25" customHeight="1" x14ac:dyDescent="0.3">
      <c r="F68" s="18"/>
      <c r="G68" s="18"/>
      <c r="H68" s="18"/>
      <c r="M68" s="15"/>
      <c r="N68" s="18"/>
      <c r="W68" s="1"/>
      <c r="X68" s="1"/>
      <c r="Y68" s="1"/>
      <c r="Z68" s="1"/>
    </row>
    <row r="69" spans="2:26" ht="14.25" customHeight="1" x14ac:dyDescent="0.3">
      <c r="F69" s="16"/>
      <c r="G69" s="16"/>
      <c r="H69" s="16"/>
      <c r="I69" s="22"/>
      <c r="J69" s="20"/>
      <c r="K69" s="1"/>
      <c r="L69" s="1"/>
      <c r="M69" s="15"/>
      <c r="N69" s="16"/>
      <c r="W69" s="1"/>
      <c r="X69" s="1"/>
      <c r="Y69" s="1"/>
      <c r="Z69" s="1"/>
    </row>
    <row r="70" spans="2:26" ht="14.25" customHeight="1" x14ac:dyDescent="0.3">
      <c r="I70" s="20"/>
      <c r="J70" s="20"/>
      <c r="K70" s="1"/>
      <c r="L70" s="1"/>
      <c r="W70" s="1"/>
      <c r="X70" s="1"/>
      <c r="Y70" s="1"/>
      <c r="Z70" s="1"/>
    </row>
    <row r="71" spans="2:26" ht="14.25" customHeight="1" x14ac:dyDescent="0.3">
      <c r="J71" s="13"/>
      <c r="K71" s="13"/>
      <c r="M71" s="18"/>
    </row>
    <row r="72" spans="2:26" ht="14.25" customHeight="1" x14ac:dyDescent="0.3">
      <c r="M72" s="16"/>
    </row>
    <row r="87" spans="9:12" x14ac:dyDescent="0.3">
      <c r="I87" s="15"/>
      <c r="J87" s="15"/>
      <c r="K87" s="15"/>
      <c r="L87" s="15"/>
    </row>
    <row r="88" spans="9:12" x14ac:dyDescent="0.3">
      <c r="I88" s="15"/>
      <c r="J88" s="15"/>
      <c r="K88" s="15"/>
      <c r="L88" s="15"/>
    </row>
    <row r="89" spans="9:12" x14ac:dyDescent="0.3">
      <c r="I89" s="15"/>
      <c r="J89" s="15"/>
      <c r="K89" s="15"/>
      <c r="L89" s="15"/>
    </row>
    <row r="90" spans="9:12" x14ac:dyDescent="0.3">
      <c r="I90" s="15"/>
      <c r="J90" s="15"/>
      <c r="K90" s="15"/>
      <c r="L90" s="15"/>
    </row>
    <row r="91" spans="9:12" x14ac:dyDescent="0.3">
      <c r="I91" s="15"/>
      <c r="J91" s="15"/>
      <c r="K91" s="15"/>
      <c r="L91" s="15"/>
    </row>
    <row r="92" spans="9:12" x14ac:dyDescent="0.3">
      <c r="I92" s="15"/>
      <c r="J92" s="15"/>
      <c r="K92" s="15"/>
      <c r="L92" s="15"/>
    </row>
    <row r="94" spans="9:12" x14ac:dyDescent="0.3">
      <c r="I94" s="18"/>
      <c r="J94" s="18"/>
      <c r="K94" s="18"/>
      <c r="L94" s="18"/>
    </row>
    <row r="95" spans="9:12" x14ac:dyDescent="0.3">
      <c r="I95" s="16"/>
      <c r="J95" s="16"/>
      <c r="K95" s="16"/>
      <c r="L95" s="16"/>
    </row>
  </sheetData>
  <mergeCells count="40">
    <mergeCell ref="K10:L10"/>
    <mergeCell ref="I43:I44"/>
    <mergeCell ref="K21:L21"/>
    <mergeCell ref="I37:K37"/>
    <mergeCell ref="I38:K38"/>
    <mergeCell ref="I21:I22"/>
    <mergeCell ref="J21:J22"/>
    <mergeCell ref="I24:I28"/>
    <mergeCell ref="I32:K32"/>
    <mergeCell ref="I33:K33"/>
    <mergeCell ref="I34:K34"/>
    <mergeCell ref="I35:K35"/>
    <mergeCell ref="I36:K36"/>
    <mergeCell ref="I10:I11"/>
    <mergeCell ref="J10:J11"/>
    <mergeCell ref="I13:I17"/>
    <mergeCell ref="B10:B12"/>
    <mergeCell ref="F12:G12"/>
    <mergeCell ref="D12:E12"/>
    <mergeCell ref="D10:G10"/>
    <mergeCell ref="C10:C12"/>
    <mergeCell ref="M26:O26"/>
    <mergeCell ref="M27:O27"/>
    <mergeCell ref="B22:B27"/>
    <mergeCell ref="B13:B21"/>
    <mergeCell ref="B28:B35"/>
    <mergeCell ref="D28:E28"/>
    <mergeCell ref="M22:O22"/>
    <mergeCell ref="M21:O21"/>
    <mergeCell ref="M23:O23"/>
    <mergeCell ref="M24:O24"/>
    <mergeCell ref="M25:O25"/>
    <mergeCell ref="F28:G28"/>
    <mergeCell ref="D47:E47"/>
    <mergeCell ref="D49:E49"/>
    <mergeCell ref="B40:B46"/>
    <mergeCell ref="B36:B39"/>
    <mergeCell ref="B50:B55"/>
    <mergeCell ref="B47:B49"/>
    <mergeCell ref="C47:C49"/>
  </mergeCells>
  <printOptions horizontalCentered="1" verticalCentered="1"/>
  <pageMargins left="0" right="0" top="0" bottom="0" header="0" footer="0"/>
  <pageSetup paperSize="9" scale="5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 вариант-правильный-12.03.22</vt:lpstr>
      <vt:lpstr>Лист1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user</cp:lastModifiedBy>
  <cp:lastPrinted>2022-07-19T10:21:52Z</cp:lastPrinted>
  <dcterms:created xsi:type="dcterms:W3CDTF">2020-08-18T10:11:02Z</dcterms:created>
  <dcterms:modified xsi:type="dcterms:W3CDTF">2023-07-27T12:57:09Z</dcterms:modified>
</cp:coreProperties>
</file>